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ontabilidad\Desktop\INADET Fernando Gardea\INADET 2021\Cuenta Pública 2021\"/>
    </mc:Choice>
  </mc:AlternateContent>
  <xr:revisionPtr revIDLastSave="0" documentId="13_ncr:1_{AF14E4A4-C4BD-4335-B41B-064954236159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9040" windowHeight="15840" xr2:uid="{00000000-000D-0000-FFFF-FFFF00000000}"/>
  </bookViews>
  <sheets>
    <sheet name="EAEPED_OG" sheetId="1" r:id="rId1"/>
  </sheets>
  <definedNames>
    <definedName name="_xlnm.Print_Area" localSheetId="0">EAEPED_OG!$B$2:$H$167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1" i="1"/>
  <c r="H54" i="1"/>
  <c r="H55" i="1"/>
  <c r="H42" i="1"/>
  <c r="H43" i="1"/>
  <c r="H44" i="1"/>
  <c r="H45" i="1"/>
  <c r="H46" i="1"/>
  <c r="H47" i="1"/>
  <c r="H48" i="1"/>
  <c r="H49" i="1"/>
  <c r="H41" i="1"/>
  <c r="H37" i="1"/>
  <c r="H39" i="1"/>
  <c r="H26" i="1"/>
  <c r="H28" i="1"/>
  <c r="H18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H62" i="1" s="1"/>
  <c r="E63" i="1"/>
  <c r="E61" i="1"/>
  <c r="E52" i="1"/>
  <c r="H52" i="1" s="1"/>
  <c r="E53" i="1"/>
  <c r="H53" i="1" s="1"/>
  <c r="E54" i="1"/>
  <c r="E55" i="1"/>
  <c r="E56" i="1"/>
  <c r="H56" i="1" s="1"/>
  <c r="E57" i="1"/>
  <c r="H57" i="1" s="1"/>
  <c r="E58" i="1"/>
  <c r="H58" i="1" s="1"/>
  <c r="E59" i="1"/>
  <c r="H59" i="1" s="1"/>
  <c r="E51" i="1"/>
  <c r="H51" i="1" s="1"/>
  <c r="E42" i="1"/>
  <c r="E43" i="1"/>
  <c r="E44" i="1"/>
  <c r="E45" i="1"/>
  <c r="E46" i="1"/>
  <c r="E47" i="1"/>
  <c r="E48" i="1"/>
  <c r="E49" i="1"/>
  <c r="E41" i="1"/>
  <c r="E32" i="1"/>
  <c r="H32" i="1" s="1"/>
  <c r="E33" i="1"/>
  <c r="H33" i="1" s="1"/>
  <c r="E34" i="1"/>
  <c r="H34" i="1" s="1"/>
  <c r="E35" i="1"/>
  <c r="H35" i="1" s="1"/>
  <c r="E36" i="1"/>
  <c r="H36" i="1" s="1"/>
  <c r="E37" i="1"/>
  <c r="E38" i="1"/>
  <c r="H38" i="1" s="1"/>
  <c r="E39" i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E27" i="1"/>
  <c r="H27" i="1" s="1"/>
  <c r="E28" i="1"/>
  <c r="E21" i="1"/>
  <c r="H21" i="1" s="1"/>
  <c r="E14" i="1"/>
  <c r="H14" i="1" s="1"/>
  <c r="E15" i="1"/>
  <c r="H15" i="1" s="1"/>
  <c r="E16" i="1"/>
  <c r="H16" i="1" s="1"/>
  <c r="E17" i="1"/>
  <c r="H17" i="1" s="1"/>
  <c r="E18" i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G10" i="1"/>
  <c r="G160" i="1" s="1"/>
  <c r="F10" i="1"/>
  <c r="C10" i="1" l="1"/>
  <c r="C160" i="1" s="1"/>
  <c r="D10" i="1"/>
  <c r="D160" i="1" s="1"/>
  <c r="H10" i="1"/>
  <c r="H160" i="1" s="1"/>
  <c r="E85" i="1"/>
  <c r="E10" i="1"/>
  <c r="E160" i="1" s="1"/>
  <c r="F160" i="1"/>
</calcChain>
</file>

<file path=xl/sharedStrings.xml><?xml version="1.0" encoding="utf-8"?>
<sst xmlns="http://schemas.openxmlformats.org/spreadsheetml/2006/main" count="167" uniqueCount="94">
  <si>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</si>
  <si>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</si>
  <si>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</si>
  <si>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</si>
  <si>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</si>
  <si>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</si>
  <si>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</si>
  <si>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</si>
  <si>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</si>
  <si>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</si>
  <si>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</si>
  <si>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</si>
  <si>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</si>
  <si>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</si>
  <si>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</si>
  <si>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</si>
  <si>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</si>
  <si>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</si>
  <si>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</si>
  <si>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</si>
  <si>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</si>
  <si>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</si>
  <si>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</si>
  <si>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</si>
  <si>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</si>
  <si>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</si>
  <si>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</si>
  <si>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</si>
  <si>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</si>
  <si>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</si>
  <si>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</si>
  <si>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</si>
  <si>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</si>
  <si>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</si>
  <si>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</si>
  <si>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</si>
  <si>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</si>
  <si>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</si>
  <si>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</si>
  <si>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</si>
  <si>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</si>
  <si>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</si>
  <si>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</si>
  <si>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</si>
  <si>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</si>
  <si>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</si>
  <si>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</si>
  <si>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</si>
  <si>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</si>
  <si>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</si>
  <si>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</si>
  <si>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</si>
  <si>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</si>
  <si>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</si>
  <si>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</si>
  <si>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</si>
  <si>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</si>
  <si>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</si>
  <si>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</si>
  <si>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</si>
  <si>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</si>
  <si>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</si>
  <si>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</si>
  <si>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</si>
  <si>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</si>
  <si>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</si>
  <si>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</si>
  <si>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</si>
  <si>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</si>
  <si>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</si>
  <si>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</si>
  <si>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</si>
  <si>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</si>
  <si>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</si>
  <si>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</si>
  <si>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</si>
  <si>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</si>
  <si>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</si>
  <si>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</si>
  <si>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</si>
  <si>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</si>
  <si>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</si>
  <si>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</si>
  <si>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</si>
  <si>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</si>
  <si>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</si>
  <si>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</si>
  <si>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</si>
  <si>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Nombre del Ente Público (a) INSTITUTO DE APOYO AL DESARROLLO TECNOLÓGICO</t>
  </si>
  <si>
    <t>Del 01 de enero al 31 de diciembre de 2021 (b)</t>
  </si>
  <si>
    <t>Ing. Sergio Mancinas Peña</t>
  </si>
  <si>
    <t>Lic. Edgar Luis Magallanes Rocha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</si>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</sst>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145" zoomScale="90" zoomScaleNormal="90" workbookViewId="0">
      <selection activeCell="B170" sqref="B170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74269465</v>
      </c>
      <c r="D10" s="8">
        <f>SUM(D12,D20,D30,D40,D50,D60,D64,D73,D77)</f>
        <v>-1.2223608791828156E-9</v>
      </c>
      <c r="E10" s="28">
        <f t="shared" ref="E10:H10" si="0">SUM(E12,E20,E30,E40,E50,E60,E64,E73,E77)</f>
        <v>74269465</v>
      </c>
      <c r="F10" s="8">
        <f t="shared" si="0"/>
        <v>52350128.129999995</v>
      </c>
      <c r="G10" s="8">
        <f t="shared" si="0"/>
        <v>52350128.129999995</v>
      </c>
      <c r="H10" s="28">
        <f t="shared" si="0"/>
        <v>21919336.869999997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64034320.000000007</v>
      </c>
      <c r="D12" s="7">
        <f>SUM(D13:D19)</f>
        <v>-490197.27000000118</v>
      </c>
      <c r="E12" s="29">
        <f t="shared" ref="E12:H12" si="1">SUM(E13:E19)</f>
        <v>63544122.729999989</v>
      </c>
      <c r="F12" s="7">
        <f t="shared" si="1"/>
        <v>41915898.539999999</v>
      </c>
      <c r="G12" s="7">
        <f t="shared" si="1"/>
        <v>41915898.539999999</v>
      </c>
      <c r="H12" s="29">
        <f t="shared" si="1"/>
        <v>21628224.189999998</v>
      </c>
    </row>
    <row r="13" spans="2:9" ht="24" x14ac:dyDescent="0.2">
      <c r="B13" s="10" t="s">
        <v>14</v>
      </c>
      <c r="C13" s="25">
        <v>16145263.76</v>
      </c>
      <c r="D13" s="25">
        <v>-4927643.6500000004</v>
      </c>
      <c r="E13" s="30">
        <f>SUM(C13:D13)</f>
        <v>11217620.109999999</v>
      </c>
      <c r="F13" s="26">
        <v>10532629.300000001</v>
      </c>
      <c r="G13" s="26">
        <v>10532629.300000001</v>
      </c>
      <c r="H13" s="34">
        <f>SUM(E13-F13)</f>
        <v>684990.80999999866</v>
      </c>
    </row>
    <row r="14" spans="2:9" ht="22.9" customHeight="1" x14ac:dyDescent="0.2">
      <c r="B14" s="10" t="s">
        <v>15</v>
      </c>
      <c r="C14" s="25">
        <v>5950566.6699999999</v>
      </c>
      <c r="D14" s="25">
        <v>15856048.58</v>
      </c>
      <c r="E14" s="30">
        <f t="shared" ref="E14:E79" si="2">SUM(C14:D14)</f>
        <v>21806615.25</v>
      </c>
      <c r="F14" s="26">
        <v>17723947.32</v>
      </c>
      <c r="G14" s="26">
        <v>17723947.32</v>
      </c>
      <c r="H14" s="34">
        <f t="shared" ref="H14:H79" si="3">SUM(E14-F14)</f>
        <v>4082667.9299999997</v>
      </c>
    </row>
    <row r="15" spans="2:9" x14ac:dyDescent="0.2">
      <c r="B15" s="10" t="s">
        <v>16</v>
      </c>
      <c r="C15" s="25">
        <v>23870003.210000001</v>
      </c>
      <c r="D15" s="25">
        <v>-5618105.1900000004</v>
      </c>
      <c r="E15" s="30">
        <f t="shared" si="2"/>
        <v>18251898.02</v>
      </c>
      <c r="F15" s="26">
        <v>9494121.9299999997</v>
      </c>
      <c r="G15" s="26">
        <v>9494121.9299999997</v>
      </c>
      <c r="H15" s="34">
        <f t="shared" si="3"/>
        <v>8757776.0899999999</v>
      </c>
    </row>
    <row r="16" spans="2:9" x14ac:dyDescent="0.2">
      <c r="B16" s="10" t="s">
        <v>17</v>
      </c>
      <c r="C16" s="25">
        <v>12435699.09</v>
      </c>
      <c r="D16" s="25">
        <v>-8854870.9800000004</v>
      </c>
      <c r="E16" s="30">
        <f t="shared" si="2"/>
        <v>3580828.1099999994</v>
      </c>
      <c r="F16" s="26">
        <v>915653.71</v>
      </c>
      <c r="G16" s="26">
        <v>915653.71</v>
      </c>
      <c r="H16" s="34">
        <f t="shared" si="3"/>
        <v>2665174.3999999994</v>
      </c>
    </row>
    <row r="17" spans="2:8" x14ac:dyDescent="0.2">
      <c r="B17" s="10" t="s">
        <v>18</v>
      </c>
      <c r="C17" s="25">
        <v>879548.07</v>
      </c>
      <c r="D17" s="25">
        <v>1771992.05</v>
      </c>
      <c r="E17" s="30">
        <f t="shared" si="2"/>
        <v>2651540.12</v>
      </c>
      <c r="F17" s="26">
        <v>1659378.35</v>
      </c>
      <c r="G17" s="26">
        <v>1659378.35</v>
      </c>
      <c r="H17" s="34">
        <f t="shared" si="3"/>
        <v>992161.77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4753239.2</v>
      </c>
      <c r="D19" s="25">
        <v>1282381.92</v>
      </c>
      <c r="E19" s="30">
        <f t="shared" si="2"/>
        <v>6035621.1200000001</v>
      </c>
      <c r="F19" s="26">
        <v>1590167.93</v>
      </c>
      <c r="G19" s="26">
        <v>1590167.93</v>
      </c>
      <c r="H19" s="34">
        <f t="shared" si="3"/>
        <v>4445453.1900000004</v>
      </c>
    </row>
    <row r="20" spans="2:8" s="9" customFormat="1" ht="24" x14ac:dyDescent="0.2">
      <c r="B20" s="12" t="s">
        <v>21</v>
      </c>
      <c r="C20" s="7">
        <f>SUM(C21:C29)</f>
        <v>5970190.5300000003</v>
      </c>
      <c r="D20" s="7">
        <f t="shared" ref="D20:H20" si="4">SUM(D21:D29)</f>
        <v>-3309079.2800000003</v>
      </c>
      <c r="E20" s="29">
        <f t="shared" si="4"/>
        <v>2661111.2500000009</v>
      </c>
      <c r="F20" s="7">
        <f t="shared" si="4"/>
        <v>2439720.7199999997</v>
      </c>
      <c r="G20" s="7">
        <f t="shared" si="4"/>
        <v>2439720.7199999997</v>
      </c>
      <c r="H20" s="29">
        <f t="shared" si="4"/>
        <v>221390.53000000003</v>
      </c>
    </row>
    <row r="21" spans="2:8" ht="24" x14ac:dyDescent="0.2">
      <c r="B21" s="10" t="s">
        <v>22</v>
      </c>
      <c r="C21" s="25">
        <v>2006204.61</v>
      </c>
      <c r="D21" s="25">
        <v>-422986.72</v>
      </c>
      <c r="E21" s="30">
        <f t="shared" si="2"/>
        <v>1583217.8900000001</v>
      </c>
      <c r="F21" s="26">
        <v>1524267.4</v>
      </c>
      <c r="G21" s="26">
        <v>1524267.4</v>
      </c>
      <c r="H21" s="34">
        <f t="shared" si="3"/>
        <v>58950.490000000224</v>
      </c>
    </row>
    <row r="22" spans="2:8" x14ac:dyDescent="0.2">
      <c r="B22" s="10" t="s">
        <v>23</v>
      </c>
      <c r="C22" s="25">
        <v>267613.87</v>
      </c>
      <c r="D22" s="25">
        <v>-152310.35</v>
      </c>
      <c r="E22" s="30">
        <f t="shared" si="2"/>
        <v>115303.51999999999</v>
      </c>
      <c r="F22" s="26">
        <v>108708.24</v>
      </c>
      <c r="G22" s="26">
        <v>108708.24</v>
      </c>
      <c r="H22" s="34">
        <f t="shared" si="3"/>
        <v>6595.2799999999843</v>
      </c>
    </row>
    <row r="23" spans="2:8" ht="24" x14ac:dyDescent="0.2">
      <c r="B23" s="10" t="s">
        <v>24</v>
      </c>
      <c r="C23" s="25">
        <v>588138.6</v>
      </c>
      <c r="D23" s="25">
        <v>-586627.02</v>
      </c>
      <c r="E23" s="30">
        <f t="shared" si="2"/>
        <v>1511.5799999999581</v>
      </c>
      <c r="F23" s="26">
        <v>0</v>
      </c>
      <c r="G23" s="26">
        <v>0</v>
      </c>
      <c r="H23" s="34">
        <f t="shared" si="3"/>
        <v>1511.5799999999581</v>
      </c>
    </row>
    <row r="24" spans="2:8" ht="24" x14ac:dyDescent="0.2">
      <c r="B24" s="10" t="s">
        <v>25</v>
      </c>
      <c r="C24" s="25">
        <v>1286354.8899999999</v>
      </c>
      <c r="D24" s="25">
        <v>-810181.26</v>
      </c>
      <c r="E24" s="30">
        <f t="shared" si="2"/>
        <v>476173.62999999989</v>
      </c>
      <c r="F24" s="26">
        <v>376332.72</v>
      </c>
      <c r="G24" s="26">
        <v>376332.72</v>
      </c>
      <c r="H24" s="34">
        <f t="shared" si="3"/>
        <v>99840.909999999916</v>
      </c>
    </row>
    <row r="25" spans="2:8" ht="23.45" customHeight="1" x14ac:dyDescent="0.2">
      <c r="B25" s="10" t="s">
        <v>26</v>
      </c>
      <c r="C25" s="25">
        <v>76620</v>
      </c>
      <c r="D25" s="25">
        <v>-48625.78</v>
      </c>
      <c r="E25" s="30">
        <f t="shared" si="2"/>
        <v>27994.22</v>
      </c>
      <c r="F25" s="26">
        <v>24074.400000000001</v>
      </c>
      <c r="G25" s="26">
        <v>24074.400000000001</v>
      </c>
      <c r="H25" s="34">
        <f t="shared" si="3"/>
        <v>3919.8199999999997</v>
      </c>
    </row>
    <row r="26" spans="2:8" x14ac:dyDescent="0.2">
      <c r="B26" s="10" t="s">
        <v>27</v>
      </c>
      <c r="C26" s="25">
        <v>330563.69</v>
      </c>
      <c r="D26" s="25">
        <v>-213728.72</v>
      </c>
      <c r="E26" s="30">
        <f t="shared" si="2"/>
        <v>116834.97</v>
      </c>
      <c r="F26" s="26">
        <v>101950.15</v>
      </c>
      <c r="G26" s="26">
        <v>101950.15</v>
      </c>
      <c r="H26" s="34">
        <f t="shared" si="3"/>
        <v>14884.820000000007</v>
      </c>
    </row>
    <row r="27" spans="2:8" ht="24" x14ac:dyDescent="0.2">
      <c r="B27" s="10" t="s">
        <v>28</v>
      </c>
      <c r="C27" s="25">
        <v>255724.94</v>
      </c>
      <c r="D27" s="25">
        <v>-142310.70000000001</v>
      </c>
      <c r="E27" s="30">
        <f t="shared" si="2"/>
        <v>113414.23999999999</v>
      </c>
      <c r="F27" s="26">
        <v>113416.24</v>
      </c>
      <c r="G27" s="26">
        <v>113416.24</v>
      </c>
      <c r="H27" s="34">
        <f t="shared" si="3"/>
        <v>-2.0000000000145519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1158969.93</v>
      </c>
      <c r="D29" s="25">
        <v>-932308.73</v>
      </c>
      <c r="E29" s="30">
        <f t="shared" si="2"/>
        <v>226661.19999999995</v>
      </c>
      <c r="F29" s="26">
        <v>190971.57</v>
      </c>
      <c r="G29" s="26">
        <v>190971.57</v>
      </c>
      <c r="H29" s="34">
        <f t="shared" si="3"/>
        <v>35689.629999999946</v>
      </c>
    </row>
    <row r="30" spans="2:8" s="9" customFormat="1" ht="24" x14ac:dyDescent="0.2">
      <c r="B30" s="12" t="s">
        <v>31</v>
      </c>
      <c r="C30" s="7">
        <f>SUM(C31:C39)</f>
        <v>4264954.47</v>
      </c>
      <c r="D30" s="7">
        <f t="shared" ref="D30:H30" si="5">SUM(D31:D39)</f>
        <v>3346742.9600000004</v>
      </c>
      <c r="E30" s="29">
        <f t="shared" si="5"/>
        <v>7611697.4300000006</v>
      </c>
      <c r="F30" s="7">
        <f t="shared" si="5"/>
        <v>7464193.6399999997</v>
      </c>
      <c r="G30" s="7">
        <f t="shared" si="5"/>
        <v>7464193.6399999997</v>
      </c>
      <c r="H30" s="29">
        <f t="shared" si="5"/>
        <v>147503.79000000004</v>
      </c>
    </row>
    <row r="31" spans="2:8" x14ac:dyDescent="0.2">
      <c r="B31" s="10" t="s">
        <v>32</v>
      </c>
      <c r="C31" s="25">
        <v>1568774.33</v>
      </c>
      <c r="D31" s="25">
        <v>658024.85</v>
      </c>
      <c r="E31" s="30">
        <f t="shared" si="2"/>
        <v>2226799.1800000002</v>
      </c>
      <c r="F31" s="26">
        <v>2213158.9300000002</v>
      </c>
      <c r="G31" s="26">
        <v>2213158.9300000002</v>
      </c>
      <c r="H31" s="34">
        <f t="shared" si="3"/>
        <v>13640.25</v>
      </c>
    </row>
    <row r="32" spans="2:8" x14ac:dyDescent="0.2">
      <c r="B32" s="10" t="s">
        <v>33</v>
      </c>
      <c r="C32" s="25">
        <v>360730</v>
      </c>
      <c r="D32" s="25">
        <v>621189.80000000005</v>
      </c>
      <c r="E32" s="30">
        <f t="shared" si="2"/>
        <v>981919.8</v>
      </c>
      <c r="F32" s="26">
        <v>974019.8</v>
      </c>
      <c r="G32" s="26">
        <v>974019.8</v>
      </c>
      <c r="H32" s="34">
        <f t="shared" si="3"/>
        <v>7900</v>
      </c>
    </row>
    <row r="33" spans="2:8" ht="24" x14ac:dyDescent="0.2">
      <c r="B33" s="10" t="s">
        <v>34</v>
      </c>
      <c r="C33" s="25">
        <v>1156930.46</v>
      </c>
      <c r="D33" s="25">
        <v>1045709.7</v>
      </c>
      <c r="E33" s="30">
        <f t="shared" si="2"/>
        <v>2202640.16</v>
      </c>
      <c r="F33" s="26">
        <v>2202540.16</v>
      </c>
      <c r="G33" s="26">
        <v>2202540.16</v>
      </c>
      <c r="H33" s="34">
        <f t="shared" si="3"/>
        <v>100</v>
      </c>
    </row>
    <row r="34" spans="2:8" ht="24.6" customHeight="1" x14ac:dyDescent="0.2">
      <c r="B34" s="10" t="s">
        <v>35</v>
      </c>
      <c r="C34" s="25">
        <v>36715.550000000003</v>
      </c>
      <c r="D34" s="25">
        <v>307005.09999999998</v>
      </c>
      <c r="E34" s="30">
        <f t="shared" si="2"/>
        <v>343720.64999999997</v>
      </c>
      <c r="F34" s="26">
        <v>333827.14</v>
      </c>
      <c r="G34" s="26">
        <v>333827.14</v>
      </c>
      <c r="H34" s="34">
        <f t="shared" si="3"/>
        <v>9893.5099999999511</v>
      </c>
    </row>
    <row r="35" spans="2:8" ht="24" x14ac:dyDescent="0.2">
      <c r="B35" s="10" t="s">
        <v>36</v>
      </c>
      <c r="C35" s="25">
        <v>825617.55</v>
      </c>
      <c r="D35" s="25">
        <v>690576.66</v>
      </c>
      <c r="E35" s="30">
        <f t="shared" si="2"/>
        <v>1516194.21</v>
      </c>
      <c r="F35" s="26">
        <v>1413102.64</v>
      </c>
      <c r="G35" s="26">
        <v>1413102.64</v>
      </c>
      <c r="H35" s="34">
        <f t="shared" si="3"/>
        <v>103091.57000000007</v>
      </c>
    </row>
    <row r="36" spans="2:8" ht="24" x14ac:dyDescent="0.2">
      <c r="B36" s="10" t="s">
        <v>37</v>
      </c>
      <c r="C36" s="25">
        <v>20737.22</v>
      </c>
      <c r="D36" s="25">
        <v>30388.31</v>
      </c>
      <c r="E36" s="30">
        <f t="shared" si="2"/>
        <v>51125.53</v>
      </c>
      <c r="F36" s="26">
        <v>51125.52</v>
      </c>
      <c r="G36" s="26">
        <v>51125.52</v>
      </c>
      <c r="H36" s="34">
        <f t="shared" si="3"/>
        <v>1.0000000002037268E-2</v>
      </c>
    </row>
    <row r="37" spans="2:8" x14ac:dyDescent="0.2">
      <c r="B37" s="10" t="s">
        <v>38</v>
      </c>
      <c r="C37" s="25">
        <v>30942.36</v>
      </c>
      <c r="D37" s="25">
        <v>171290.7</v>
      </c>
      <c r="E37" s="30">
        <f t="shared" si="2"/>
        <v>202233.06</v>
      </c>
      <c r="F37" s="26">
        <v>192302.49</v>
      </c>
      <c r="G37" s="26">
        <v>192302.49</v>
      </c>
      <c r="H37" s="34">
        <f t="shared" si="3"/>
        <v>9930.570000000007</v>
      </c>
    </row>
    <row r="38" spans="2:8" x14ac:dyDescent="0.2">
      <c r="B38" s="10" t="s">
        <v>39</v>
      </c>
      <c r="C38" s="25">
        <v>15173.2</v>
      </c>
      <c r="D38" s="25">
        <v>54131.64</v>
      </c>
      <c r="E38" s="30">
        <f t="shared" si="2"/>
        <v>69304.84</v>
      </c>
      <c r="F38" s="26">
        <v>69367.960000000006</v>
      </c>
      <c r="G38" s="26">
        <v>69367.960000000006</v>
      </c>
      <c r="H38" s="34">
        <f t="shared" si="3"/>
        <v>-63.120000000009895</v>
      </c>
    </row>
    <row r="39" spans="2:8" x14ac:dyDescent="0.2">
      <c r="B39" s="10" t="s">
        <v>40</v>
      </c>
      <c r="C39" s="25">
        <v>249333.8</v>
      </c>
      <c r="D39" s="25">
        <v>-231573.8</v>
      </c>
      <c r="E39" s="30">
        <f t="shared" si="2"/>
        <v>17760</v>
      </c>
      <c r="F39" s="26">
        <v>14749</v>
      </c>
      <c r="G39" s="26">
        <v>14749</v>
      </c>
      <c r="H39" s="34">
        <f t="shared" si="3"/>
        <v>3011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9">
        <f t="shared" si="6"/>
        <v>0</v>
      </c>
      <c r="F40" s="7">
        <f t="shared" si="6"/>
        <v>0</v>
      </c>
      <c r="G40" s="7">
        <f t="shared" si="6"/>
        <v>0</v>
      </c>
      <c r="H40" s="29">
        <f t="shared" si="6"/>
        <v>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353090.15</v>
      </c>
      <c r="E50" s="29">
        <f t="shared" si="7"/>
        <v>353090.15</v>
      </c>
      <c r="F50" s="7">
        <f t="shared" si="7"/>
        <v>466512.75</v>
      </c>
      <c r="G50" s="7">
        <f t="shared" si="7"/>
        <v>466512.75</v>
      </c>
      <c r="H50" s="29">
        <f t="shared" si="7"/>
        <v>-113422.59999999995</v>
      </c>
    </row>
    <row r="51" spans="2:8" x14ac:dyDescent="0.2">
      <c r="B51" s="10" t="s">
        <v>52</v>
      </c>
      <c r="C51" s="25">
        <v>0</v>
      </c>
      <c r="D51" s="25">
        <v>30240</v>
      </c>
      <c r="E51" s="30">
        <f t="shared" si="2"/>
        <v>30240</v>
      </c>
      <c r="F51" s="26">
        <v>50180.4</v>
      </c>
      <c r="G51" s="26">
        <v>50180.4</v>
      </c>
      <c r="H51" s="34">
        <f t="shared" si="3"/>
        <v>-19940.400000000001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-30240</v>
      </c>
      <c r="E56" s="30">
        <f t="shared" si="2"/>
        <v>-30240</v>
      </c>
      <c r="F56" s="26">
        <v>0</v>
      </c>
      <c r="G56" s="26">
        <v>0</v>
      </c>
      <c r="H56" s="34">
        <f t="shared" si="3"/>
        <v>-30240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353090.15</v>
      </c>
      <c r="E59" s="30">
        <f t="shared" si="2"/>
        <v>353090.15</v>
      </c>
      <c r="F59" s="26">
        <v>416332.35</v>
      </c>
      <c r="G59" s="26">
        <v>416332.35</v>
      </c>
      <c r="H59" s="34">
        <f t="shared" si="3"/>
        <v>-63242.199999999953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99443.44</v>
      </c>
      <c r="E60" s="29">
        <f t="shared" si="8"/>
        <v>99443.44</v>
      </c>
      <c r="F60" s="7">
        <f t="shared" si="8"/>
        <v>63802.48</v>
      </c>
      <c r="G60" s="7">
        <f t="shared" si="8"/>
        <v>63802.48</v>
      </c>
      <c r="H60" s="29">
        <f t="shared" si="8"/>
        <v>35640.959999999999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99443.44</v>
      </c>
      <c r="E62" s="30">
        <f t="shared" si="2"/>
        <v>99443.44</v>
      </c>
      <c r="F62" s="26">
        <v>63802.48</v>
      </c>
      <c r="G62" s="26">
        <v>63802.48</v>
      </c>
      <c r="H62" s="34">
        <f t="shared" si="3"/>
        <v>35640.959999999999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74269465</v>
      </c>
      <c r="D160" s="24">
        <f t="shared" ref="D160:G160" si="28">SUM(D10,D85)</f>
        <v>-1.2223608791828156E-9</v>
      </c>
      <c r="E160" s="32">
        <f>SUM(E10,E85)</f>
        <v>74269465</v>
      </c>
      <c r="F160" s="24">
        <f t="shared" si="28"/>
        <v>52350128.129999995</v>
      </c>
      <c r="G160" s="24">
        <f t="shared" si="28"/>
        <v>52350128.129999995</v>
      </c>
      <c r="H160" s="32">
        <f>SUM(H10,H85)</f>
        <v>21919336.869999997</v>
      </c>
    </row>
    <row r="161" spans="3:6" s="35" customFormat="1" x14ac:dyDescent="0.2"/>
    <row r="162" spans="3:6" s="35" customFormat="1" x14ac:dyDescent="0.2"/>
    <row r="163" spans="3:6" s="35" customFormat="1" x14ac:dyDescent="0.2"/>
    <row r="164" spans="3:6" s="35" customFormat="1" x14ac:dyDescent="0.2"/>
    <row r="165" spans="3:6" s="35" customFormat="1" x14ac:dyDescent="0.2"/>
    <row r="166" spans="3:6" s="35" customFormat="1" x14ac:dyDescent="0.2">
      <c r="C166" s="35" t="s">
        <v>90</v>
      </c>
      <c r="F166" s="35" t="s">
        <v>91</v>
      </c>
    </row>
    <row r="167" spans="3:6" s="35" customFormat="1" x14ac:dyDescent="0.2">
      <c r="C167" s="35" t="s">
        <v>92</v>
      </c>
      <c r="F167" s="35" t="s">
        <v>93</v>
      </c>
    </row>
    <row r="168" spans="3:6" s="35" customFormat="1" x14ac:dyDescent="0.2"/>
    <row r="169" spans="3:6" s="35" customFormat="1" x14ac:dyDescent="0.2"/>
    <row r="170" spans="3:6" s="35" customFormat="1" x14ac:dyDescent="0.2"/>
    <row r="171" spans="3:6" s="35" customFormat="1" x14ac:dyDescent="0.2"/>
    <row r="172" spans="3:6" s="35" customFormat="1" x14ac:dyDescent="0.2"/>
    <row r="173" spans="3:6" s="35" customFormat="1" x14ac:dyDescent="0.2"/>
    <row r="174" spans="3:6" s="35" customFormat="1" x14ac:dyDescent="0.2"/>
    <row r="175" spans="3:6" s="35" customFormat="1" x14ac:dyDescent="0.2"/>
    <row r="176" spans="3: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8" right="0.25" top="0.75" bottom="0.62" header="0.3" footer="0.3"/>
  <pageSetup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2022-02-02T20:42:47Z</cp:lastPrinted>
  <dcterms:created xsi:type="dcterms:W3CDTF">2020-01-08T21:14:59Z</dcterms:created>
  <dcterms:modified xsi:type="dcterms:W3CDTF">2022-02-02T20:42:49Z</dcterms:modified>
</cp:coreProperties>
</file>